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Wombourne Kayak Club\Wombourne Kayak Club Policies, Procedures\Financial Accounts\2023\"/>
    </mc:Choice>
  </mc:AlternateContent>
  <xr:revisionPtr revIDLastSave="0" documentId="13_ncr:1_{C1D747A2-1378-425F-BCB5-6AA8C839D7C8}" xr6:coauthVersionLast="47" xr6:coauthVersionMax="47" xr10:uidLastSave="{00000000-0000-0000-0000-000000000000}"/>
  <bookViews>
    <workbookView xWindow="-120" yWindow="-120" windowWidth="29040" windowHeight="15840" xr2:uid="{F9E827C4-65B5-4865-BAB8-BFE6EC9A4B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5" i="1" l="1"/>
  <c r="L25" i="1"/>
  <c r="K25" i="1"/>
  <c r="J25" i="1"/>
  <c r="I25" i="1"/>
  <c r="H25" i="1"/>
  <c r="G25" i="1"/>
  <c r="F25" i="1"/>
  <c r="E25" i="1"/>
  <c r="D25" i="1"/>
  <c r="C25" i="1"/>
  <c r="B25" i="1"/>
  <c r="N25" i="1" s="1"/>
  <c r="N24" i="1"/>
  <c r="N23" i="1"/>
  <c r="N22" i="1"/>
  <c r="N21" i="1"/>
  <c r="N20" i="1"/>
  <c r="N19" i="1"/>
  <c r="N18" i="1"/>
  <c r="N17" i="1"/>
  <c r="N16" i="1"/>
  <c r="N15" i="1"/>
  <c r="M13" i="1"/>
  <c r="L13" i="1"/>
  <c r="K13" i="1"/>
  <c r="J13" i="1"/>
  <c r="I13" i="1"/>
  <c r="H13" i="1"/>
  <c r="G13" i="1"/>
  <c r="G26" i="1" s="1"/>
  <c r="F13" i="1"/>
  <c r="F26" i="1" s="1"/>
  <c r="E13" i="1"/>
  <c r="E26" i="1" s="1"/>
  <c r="D13" i="1"/>
  <c r="D26" i="1" s="1"/>
  <c r="C13" i="1"/>
  <c r="C26" i="1" s="1"/>
  <c r="B13" i="1"/>
  <c r="B26" i="1" s="1"/>
  <c r="N12" i="1"/>
  <c r="N9" i="1"/>
  <c r="N8" i="1"/>
  <c r="N7" i="1"/>
  <c r="N6" i="1"/>
  <c r="N5" i="1"/>
  <c r="N4" i="1"/>
  <c r="N3" i="1"/>
  <c r="B29" i="1" l="1"/>
  <c r="C29" i="1" s="1"/>
  <c r="D29" i="1" s="1"/>
  <c r="E29" i="1" s="1"/>
  <c r="F29" i="1" s="1"/>
  <c r="G29" i="1" s="1"/>
  <c r="H29" i="1" s="1"/>
  <c r="I29" i="1" s="1"/>
  <c r="J29" i="1" s="1"/>
  <c r="K29" i="1" s="1"/>
  <c r="L29" i="1" s="1"/>
  <c r="M29" i="1" s="1"/>
  <c r="O30" i="1" s="1"/>
  <c r="N13" i="1"/>
  <c r="O27" i="1" s="1"/>
</calcChain>
</file>

<file path=xl/sharedStrings.xml><?xml version="1.0" encoding="utf-8"?>
<sst xmlns="http://schemas.openxmlformats.org/spreadsheetml/2006/main" count="42" uniqueCount="40">
  <si>
    <t>INCOME 2023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</si>
  <si>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</si>
  <si>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</si>
  <si>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</si>
  <si>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</si>
  <si>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</si>
  <si>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</si>
  <si>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</si>
  <si>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</si>
  <si>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</t>
  </si>
  <si>
    <t>October</t>
  </si>
  <si>
    <t>November</t>
  </si>
  <si>
    <t>December</t>
  </si>
  <si>
    <t>Total</t>
  </si>
  <si>
    <t>Bank Balance</t>
  </si>
  <si>
    <t>Administration</t>
  </si>
  <si>
    <t xml:space="preserve">Boat Hire - </t>
  </si>
  <si>
    <t>Boat Sundry</t>
  </si>
  <si>
    <t>Pool Payments Carried Forward:P.Shaw, C.Swinglar not used</t>
  </si>
  <si>
    <t>Pool Income</t>
  </si>
  <si>
    <t xml:space="preserve">Subcriptions </t>
  </si>
  <si>
    <t>Training Income</t>
  </si>
  <si>
    <t>Training Bursary Zoey, Neil, Stephy</t>
  </si>
  <si>
    <t>TOTAL Income</t>
  </si>
  <si>
    <t>EXPENDITURE 2023</t>
  </si>
  <si>
    <t>Boat Purchases</t>
  </si>
  <si>
    <t>Pools Account Refund</t>
  </si>
  <si>
    <t>Pools Accounts - Costs</t>
  </si>
  <si>
    <t>British Canoeing Affiliation Fee</t>
  </si>
  <si>
    <t>Subscriptions Refunds</t>
  </si>
  <si>
    <t>Training: Transfer to Subscriptions</t>
  </si>
  <si>
    <t>Training Expenditure</t>
  </si>
  <si>
    <t xml:space="preserve">TOTAL Expenditure </t>
  </si>
  <si>
    <t>c/d</t>
  </si>
  <si>
    <t>Profit</t>
  </si>
  <si>
    <t>Current Bank Statement</t>
  </si>
  <si>
    <t xml:space="preserve">Bank </t>
  </si>
  <si>
    <t>Bank as at 31st  December 2022</t>
  </si>
  <si>
    <t>Note Boat Assets not taken into account, as a result of previous Treasurer!</t>
  </si>
  <si>
    <t>estimate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</si>
</sst>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rgb="FFFF0000"/>
      <name val="Aptos Narrow"/>
      <family val="2"/>
      <scheme val="minor"/>
    </font>
    <font>
      <b/>
      <sz val="11"/>
      <color rgb="FFFF0000"/>
      <name val="Calibri"/>
      <family val="2"/>
    </font>
    <font>
      <sz val="11"/>
      <color theme="1"/>
      <name val="Arial"/>
      <family val="2"/>
    </font>
    <font>
      <b/>
      <sz val="11"/>
      <color rgb="FF00B050"/>
      <name val="Calibri"/>
      <family val="2"/>
    </font>
    <font>
      <b/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2" borderId="1" xfId="0" applyFont="1" applyFill="1" applyBorder="1"/>
    <xf numFmtId="0" fontId="3" fillId="3" borderId="1" xfId="0" applyFont="1" applyFill="1" applyBorder="1"/>
    <xf numFmtId="0" fontId="4" fillId="3" borderId="1" xfId="0" applyFont="1" applyFill="1" applyBorder="1"/>
    <xf numFmtId="0" fontId="4" fillId="4" borderId="1" xfId="0" applyFont="1" applyFill="1" applyBorder="1"/>
    <xf numFmtId="0" fontId="4" fillId="0" borderId="2" xfId="0" applyFont="1" applyBorder="1"/>
    <xf numFmtId="0" fontId="4" fillId="0" borderId="1" xfId="0" applyFont="1" applyBorder="1"/>
    <xf numFmtId="0" fontId="3" fillId="5" borderId="1" xfId="0" applyFont="1" applyFill="1" applyBorder="1"/>
    <xf numFmtId="0" fontId="4" fillId="5" borderId="1" xfId="0" applyFont="1" applyFill="1" applyBorder="1"/>
    <xf numFmtId="0" fontId="3" fillId="0" borderId="1" xfId="0" applyFont="1" applyBorder="1"/>
    <xf numFmtId="2" fontId="4" fillId="5" borderId="1" xfId="0" applyNumberFormat="1" applyFont="1" applyFill="1" applyBorder="1"/>
    <xf numFmtId="0" fontId="5" fillId="0" borderId="1" xfId="0" applyFont="1" applyBorder="1"/>
    <xf numFmtId="2" fontId="0" fillId="0" borderId="1" xfId="0" applyNumberFormat="1" applyBorder="1"/>
    <xf numFmtId="0" fontId="0" fillId="0" borderId="1" xfId="0" applyBorder="1"/>
    <xf numFmtId="2" fontId="3" fillId="5" borderId="1" xfId="0" applyNumberFormat="1" applyFont="1" applyFill="1" applyBorder="1"/>
    <xf numFmtId="2" fontId="4" fillId="0" borderId="1" xfId="0" applyNumberFormat="1" applyFont="1" applyBorder="1"/>
    <xf numFmtId="0" fontId="2" fillId="6" borderId="3" xfId="0" applyFont="1" applyFill="1" applyBorder="1"/>
    <xf numFmtId="2" fontId="2" fillId="6" borderId="3" xfId="0" applyNumberFormat="1" applyFont="1" applyFill="1" applyBorder="1"/>
    <xf numFmtId="2" fontId="2" fillId="7" borderId="3" xfId="0" applyNumberFormat="1" applyFont="1" applyFill="1" applyBorder="1"/>
    <xf numFmtId="0" fontId="2" fillId="2" borderId="3" xfId="0" applyFont="1" applyFill="1" applyBorder="1"/>
    <xf numFmtId="0" fontId="3" fillId="2" borderId="3" xfId="0" applyFont="1" applyFill="1" applyBorder="1"/>
    <xf numFmtId="0" fontId="3" fillId="2" borderId="1" xfId="0" applyFont="1" applyFill="1" applyBorder="1"/>
    <xf numFmtId="0" fontId="3" fillId="2" borderId="4" xfId="0" applyFont="1" applyFill="1" applyBorder="1"/>
    <xf numFmtId="2" fontId="6" fillId="5" borderId="1" xfId="0" applyNumberFormat="1" applyFont="1" applyFill="1" applyBorder="1"/>
    <xf numFmtId="0" fontId="4" fillId="0" borderId="0" xfId="0" applyFont="1"/>
    <xf numFmtId="0" fontId="6" fillId="5" borderId="1" xfId="0" applyFont="1" applyFill="1" applyBorder="1"/>
    <xf numFmtId="2" fontId="3" fillId="5" borderId="3" xfId="0" applyNumberFormat="1" applyFont="1" applyFill="1" applyBorder="1"/>
    <xf numFmtId="2" fontId="4" fillId="0" borderId="5" xfId="0" applyNumberFormat="1" applyFont="1" applyBorder="1"/>
    <xf numFmtId="2" fontId="0" fillId="0" borderId="0" xfId="0" applyNumberFormat="1"/>
    <xf numFmtId="0" fontId="0" fillId="5" borderId="1" xfId="0" applyFill="1" applyBorder="1"/>
    <xf numFmtId="0" fontId="4" fillId="0" borderId="5" xfId="0" applyFont="1" applyBorder="1"/>
    <xf numFmtId="2" fontId="2" fillId="8" borderId="1" xfId="0" applyNumberFormat="1" applyFont="1" applyFill="1" applyBorder="1"/>
    <xf numFmtId="0" fontId="4" fillId="0" borderId="6" xfId="0" applyFont="1" applyBorder="1"/>
    <xf numFmtId="2" fontId="4" fillId="0" borderId="0" xfId="0" applyNumberFormat="1" applyFont="1"/>
    <xf numFmtId="0" fontId="1" fillId="0" borderId="0" xfId="0" applyFont="1"/>
    <xf numFmtId="2" fontId="4" fillId="0" borderId="7" xfId="0" applyNumberFormat="1" applyFont="1" applyBorder="1"/>
    <xf numFmtId="0" fontId="7" fillId="0" borderId="0" xfId="0" applyFont="1"/>
    <xf numFmtId="2" fontId="8" fillId="10" borderId="8" xfId="0" applyNumberFormat="1" applyFont="1" applyFill="1" applyBorder="1"/>
    <xf numFmtId="2" fontId="8" fillId="10" borderId="9" xfId="0" applyNumberFormat="1" applyFont="1" applyFill="1" applyBorder="1"/>
    <xf numFmtId="2" fontId="8" fillId="10" borderId="10" xfId="0" applyNumberFormat="1" applyFont="1" applyFill="1" applyBorder="1"/>
    <xf numFmtId="0" fontId="4" fillId="5" borderId="3" xfId="0" applyFont="1" applyFill="1" applyBorder="1"/>
    <xf numFmtId="2" fontId="4" fillId="5" borderId="3" xfId="0" applyNumberFormat="1" applyFont="1" applyFill="1" applyBorder="1"/>
    <xf numFmtId="2" fontId="0" fillId="0" borderId="3" xfId="0" applyNumberFormat="1" applyBorder="1"/>
    <xf numFmtId="0" fontId="0" fillId="0" borderId="3" xfId="0" applyBorder="1"/>
    <xf numFmtId="2" fontId="4" fillId="0" borderId="3" xfId="0" applyNumberFormat="1" applyFont="1" applyBorder="1"/>
    <xf numFmtId="2" fontId="4" fillId="9" borderId="3" xfId="0" applyNumberFormat="1" applyFont="1" applyFill="1" applyBorder="1"/>
    <xf numFmtId="0" fontId="4" fillId="0" borderId="11" xfId="0" applyFont="1" applyBorder="1"/>
    <xf numFmtId="14" fontId="9" fillId="0" borderId="12" xfId="0" applyNumberFormat="1" applyFont="1" applyBorder="1"/>
    <xf numFmtId="2" fontId="0" fillId="0" borderId="10" xfId="0" applyNumberFormat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44F0C-C628-426C-9CD9-8DC002A41361}">
  <dimension ref="A1:P32"/>
  <sheetViews>
    <sheetView tabSelected="1" topLeftCell="A4" workbookViewId="0">
      <selection activeCell="A32" sqref="A32:C32"/>
    </sheetView>
  </sheetViews>
  <sheetFormatPr defaultRowHeight="15" x14ac:dyDescent="0.25"/>
  <cols>
    <col min="1" max="1" width="70.85546875" customWidth="1"/>
    <col min="16" max="16" width="14.140625" customWidth="1"/>
  </cols>
  <sheetData>
    <row r="1" spans="1:16" x14ac:dyDescent="0.2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4" t="s">
        <v>13</v>
      </c>
      <c r="O1" s="5" t="s">
        <v>14</v>
      </c>
      <c r="P1" s="46"/>
    </row>
    <row r="2" spans="1:16" x14ac:dyDescent="0.25">
      <c r="A2" s="7" t="s">
        <v>15</v>
      </c>
      <c r="B2" s="7"/>
      <c r="C2" s="7"/>
      <c r="D2" s="7"/>
      <c r="E2" s="8"/>
      <c r="F2" s="7"/>
      <c r="G2" s="7"/>
      <c r="H2" s="7"/>
      <c r="I2" s="8"/>
      <c r="J2" s="8"/>
      <c r="K2" s="8"/>
      <c r="L2" s="8"/>
      <c r="M2" s="8"/>
      <c r="N2" s="40"/>
      <c r="O2" s="24"/>
      <c r="P2" s="24"/>
    </row>
    <row r="3" spans="1:16" x14ac:dyDescent="0.25">
      <c r="A3" s="9" t="s">
        <v>16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41">
        <f>SUM(B3:M3)</f>
        <v>0</v>
      </c>
      <c r="O3" s="24"/>
      <c r="P3" s="24"/>
    </row>
    <row r="4" spans="1:16" x14ac:dyDescent="0.25">
      <c r="A4" s="6" t="s">
        <v>17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1">
        <f>SUM(B4:M4)</f>
        <v>0</v>
      </c>
      <c r="O4" s="24"/>
      <c r="P4" s="24"/>
    </row>
    <row r="5" spans="1:16" x14ac:dyDescent="0.25">
      <c r="A5" s="11" t="s">
        <v>18</v>
      </c>
      <c r="B5" s="12">
        <v>14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42">
        <f>SUM(B5)</f>
        <v>14</v>
      </c>
      <c r="O5" s="24"/>
      <c r="P5" s="24"/>
    </row>
    <row r="6" spans="1:16" x14ac:dyDescent="0.25">
      <c r="A6" s="9" t="s">
        <v>19</v>
      </c>
      <c r="B6" s="14">
        <v>433.5</v>
      </c>
      <c r="C6" s="14">
        <v>315</v>
      </c>
      <c r="D6" s="14">
        <v>268</v>
      </c>
      <c r="E6" s="14">
        <v>108</v>
      </c>
      <c r="F6" s="14">
        <v>81.5</v>
      </c>
      <c r="G6" s="14">
        <v>72</v>
      </c>
      <c r="H6" s="14">
        <v>108</v>
      </c>
      <c r="I6" s="14">
        <v>108.4</v>
      </c>
      <c r="J6" s="14">
        <v>100</v>
      </c>
      <c r="K6" s="14">
        <v>124</v>
      </c>
      <c r="L6" s="14">
        <v>88</v>
      </c>
      <c r="M6" s="14">
        <v>116</v>
      </c>
      <c r="N6" s="41">
        <f t="shared" ref="N6:N7" si="0">SUM(B6:M6)</f>
        <v>1922.4</v>
      </c>
      <c r="O6" s="24"/>
      <c r="P6" s="24"/>
    </row>
    <row r="7" spans="1:16" x14ac:dyDescent="0.25">
      <c r="A7" s="9" t="s">
        <v>20</v>
      </c>
      <c r="B7" s="15">
        <v>719.5</v>
      </c>
      <c r="C7" s="15">
        <v>138</v>
      </c>
      <c r="D7" s="15">
        <v>102</v>
      </c>
      <c r="E7" s="15">
        <v>20</v>
      </c>
      <c r="F7" s="15">
        <v>33.5</v>
      </c>
      <c r="G7" s="15">
        <v>72</v>
      </c>
      <c r="H7" s="15">
        <v>68</v>
      </c>
      <c r="I7" s="15">
        <v>12</v>
      </c>
      <c r="J7" s="15">
        <v>38</v>
      </c>
      <c r="K7" s="6"/>
      <c r="L7" s="15">
        <v>28</v>
      </c>
      <c r="M7" s="15">
        <v>84</v>
      </c>
      <c r="N7" s="41">
        <f t="shared" si="0"/>
        <v>1315</v>
      </c>
      <c r="O7" s="24"/>
      <c r="P7" s="24"/>
    </row>
    <row r="8" spans="1:16" x14ac:dyDescent="0.25">
      <c r="A8" s="6" t="s">
        <v>21</v>
      </c>
      <c r="B8" s="6"/>
      <c r="C8" s="15"/>
      <c r="D8" s="6"/>
      <c r="E8" s="6"/>
      <c r="F8" s="6"/>
      <c r="G8" s="6"/>
      <c r="H8" s="6"/>
      <c r="I8" s="15">
        <v>44.04</v>
      </c>
      <c r="J8" s="15">
        <v>34.6</v>
      </c>
      <c r="K8" s="6"/>
      <c r="L8" s="6"/>
      <c r="M8" s="6"/>
      <c r="N8" s="41">
        <f>SUM(B8:M8)</f>
        <v>78.64</v>
      </c>
      <c r="O8" s="24"/>
      <c r="P8" s="24"/>
    </row>
    <row r="9" spans="1:16" x14ac:dyDescent="0.25">
      <c r="A9" s="6" t="s">
        <v>22</v>
      </c>
      <c r="B9" s="6"/>
      <c r="C9" s="15">
        <v>127.5</v>
      </c>
      <c r="D9" s="6">
        <v>138.75</v>
      </c>
      <c r="E9" s="6"/>
      <c r="F9" s="6"/>
      <c r="G9" s="6"/>
      <c r="H9" s="15">
        <v>150</v>
      </c>
      <c r="I9" s="6"/>
      <c r="J9" s="6"/>
      <c r="K9" s="6"/>
      <c r="L9" s="15">
        <v>300</v>
      </c>
      <c r="M9" s="6"/>
      <c r="N9" s="41">
        <f>SUM(B9:M9)</f>
        <v>716.25</v>
      </c>
      <c r="O9" s="24"/>
      <c r="P9" s="24"/>
    </row>
    <row r="10" spans="1:16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43"/>
      <c r="O10" s="24"/>
      <c r="P10" s="24"/>
    </row>
    <row r="11" spans="1:16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43"/>
      <c r="O11" s="24"/>
      <c r="P11" s="24"/>
    </row>
    <row r="12" spans="1:16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41">
        <f t="shared" ref="N12" si="1">SUM(B12:M12)</f>
        <v>0</v>
      </c>
      <c r="O12" s="24"/>
      <c r="P12" s="24"/>
    </row>
    <row r="13" spans="1:16" x14ac:dyDescent="0.25">
      <c r="A13" s="16" t="s">
        <v>23</v>
      </c>
      <c r="B13" s="17">
        <f t="shared" ref="B13:G13" si="2">SUM(B2:B12)</f>
        <v>1167</v>
      </c>
      <c r="C13" s="17">
        <f t="shared" si="2"/>
        <v>580.5</v>
      </c>
      <c r="D13" s="17">
        <f t="shared" si="2"/>
        <v>508.75</v>
      </c>
      <c r="E13" s="17">
        <f t="shared" si="2"/>
        <v>128</v>
      </c>
      <c r="F13" s="17">
        <f t="shared" si="2"/>
        <v>115</v>
      </c>
      <c r="G13" s="17">
        <f t="shared" si="2"/>
        <v>144</v>
      </c>
      <c r="H13" s="17">
        <f>SUM(H6:H12)</f>
        <v>326</v>
      </c>
      <c r="I13" s="17">
        <f>SUM(I2:I12)</f>
        <v>164.44</v>
      </c>
      <c r="J13" s="17">
        <f>SUM(J2:J12)</f>
        <v>172.6</v>
      </c>
      <c r="K13" s="17">
        <f>SUM(K2:K12)</f>
        <v>124</v>
      </c>
      <c r="L13" s="17">
        <f>SUM(L2:L12)</f>
        <v>416</v>
      </c>
      <c r="M13" s="17">
        <f>SUM(M6:M12)</f>
        <v>200</v>
      </c>
      <c r="N13" s="18">
        <f>SUM(B13:M13)</f>
        <v>4046.29</v>
      </c>
      <c r="O13" s="24"/>
      <c r="P13" s="24"/>
    </row>
    <row r="14" spans="1:16" x14ac:dyDescent="0.25">
      <c r="A14" s="19" t="s">
        <v>24</v>
      </c>
      <c r="B14" s="20"/>
      <c r="C14" s="21"/>
      <c r="D14" s="21"/>
      <c r="E14" s="21"/>
      <c r="F14" s="20"/>
      <c r="G14" s="21"/>
      <c r="H14" s="21"/>
      <c r="I14" s="21"/>
      <c r="J14" s="22"/>
      <c r="K14" s="20"/>
      <c r="L14" s="21"/>
      <c r="M14" s="20"/>
      <c r="N14" s="20"/>
      <c r="O14" s="24"/>
      <c r="P14" s="24"/>
    </row>
    <row r="15" spans="1:16" x14ac:dyDescent="0.25">
      <c r="A15" s="7" t="s">
        <v>15</v>
      </c>
      <c r="B15" s="10">
        <v>78.42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41">
        <f>SUM(B15:M15)</f>
        <v>78.42</v>
      </c>
      <c r="O15" s="24"/>
      <c r="P15" s="24"/>
    </row>
    <row r="16" spans="1:16" x14ac:dyDescent="0.25">
      <c r="A16" s="6" t="s">
        <v>25</v>
      </c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14"/>
      <c r="M16" s="14"/>
      <c r="N16" s="41">
        <f>SUM(B16:M16)</f>
        <v>0</v>
      </c>
      <c r="O16" s="24"/>
      <c r="P16" s="24"/>
    </row>
    <row r="17" spans="1:16" x14ac:dyDescent="0.25">
      <c r="A17" s="6" t="s">
        <v>17</v>
      </c>
      <c r="B17" s="6"/>
      <c r="C17" s="24"/>
      <c r="D17" s="25"/>
      <c r="E17" s="7"/>
      <c r="F17" s="26"/>
      <c r="G17" s="14"/>
      <c r="H17" s="14"/>
      <c r="I17" s="14"/>
      <c r="J17" s="14"/>
      <c r="K17" s="14"/>
      <c r="L17" s="14"/>
      <c r="M17" s="14"/>
      <c r="N17" s="41">
        <f t="shared" ref="N17:N18" si="3">SUM(B17:M17)</f>
        <v>0</v>
      </c>
      <c r="O17" s="24"/>
      <c r="P17" s="24"/>
    </row>
    <row r="18" spans="1:16" x14ac:dyDescent="0.25">
      <c r="A18" s="6" t="s">
        <v>26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41">
        <f t="shared" si="3"/>
        <v>0</v>
      </c>
      <c r="O18" s="24"/>
      <c r="P18" s="24"/>
    </row>
    <row r="19" spans="1:16" x14ac:dyDescent="0.25">
      <c r="A19" s="6" t="s">
        <v>27</v>
      </c>
      <c r="B19" s="27">
        <v>137</v>
      </c>
      <c r="C19" s="15">
        <v>68.5</v>
      </c>
      <c r="D19" s="28">
        <v>479.5</v>
      </c>
      <c r="E19" s="6"/>
      <c r="F19" s="6">
        <v>145.24</v>
      </c>
      <c r="G19" s="6">
        <v>213.74</v>
      </c>
      <c r="H19" s="6">
        <v>72.62</v>
      </c>
      <c r="I19" s="6">
        <v>72.62</v>
      </c>
      <c r="K19" s="6">
        <v>217.86</v>
      </c>
      <c r="L19" s="6">
        <v>72.62</v>
      </c>
      <c r="M19" s="29">
        <v>145.24</v>
      </c>
      <c r="N19" s="44">
        <f>SUM(B19:M19)</f>
        <v>1624.9399999999998</v>
      </c>
      <c r="O19" s="24"/>
      <c r="P19" s="24"/>
    </row>
    <row r="20" spans="1:16" x14ac:dyDescent="0.25">
      <c r="A20" s="7" t="s">
        <v>28</v>
      </c>
      <c r="B20" s="30"/>
      <c r="C20" s="6"/>
      <c r="D20" s="6"/>
      <c r="E20" s="6"/>
      <c r="F20" s="6"/>
      <c r="G20" s="6"/>
      <c r="H20" s="6"/>
      <c r="I20" s="6"/>
      <c r="J20" s="6"/>
      <c r="K20" s="15">
        <v>222.2</v>
      </c>
      <c r="L20" s="6"/>
      <c r="M20" s="13"/>
      <c r="N20" s="44">
        <f t="shared" ref="N20:N23" si="4">SUM(C20:M20)</f>
        <v>222.2</v>
      </c>
      <c r="O20" s="24"/>
      <c r="P20" s="24"/>
    </row>
    <row r="21" spans="1:16" x14ac:dyDescent="0.25">
      <c r="A21" s="6" t="s">
        <v>29</v>
      </c>
      <c r="B21" s="30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44">
        <f t="shared" si="4"/>
        <v>0</v>
      </c>
      <c r="O21" s="24"/>
      <c r="P21" s="24"/>
    </row>
    <row r="22" spans="1:16" x14ac:dyDescent="0.25">
      <c r="A22" s="6"/>
      <c r="B22" s="30"/>
      <c r="C22" s="6"/>
      <c r="D22" s="6"/>
      <c r="E22" s="6"/>
      <c r="F22" s="6"/>
      <c r="H22" s="6"/>
      <c r="J22" s="6"/>
      <c r="K22" s="6"/>
      <c r="L22" s="6"/>
      <c r="M22" s="6"/>
      <c r="N22" s="44">
        <f t="shared" si="4"/>
        <v>0</v>
      </c>
      <c r="O22" s="24"/>
      <c r="P22" s="24"/>
    </row>
    <row r="23" spans="1:16" x14ac:dyDescent="0.25">
      <c r="A23" s="6" t="s">
        <v>30</v>
      </c>
      <c r="B23" s="30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44">
        <f t="shared" si="4"/>
        <v>0</v>
      </c>
      <c r="O23" s="24"/>
      <c r="P23" s="24"/>
    </row>
    <row r="24" spans="1:16" x14ac:dyDescent="0.25">
      <c r="A24" s="6" t="s">
        <v>31</v>
      </c>
      <c r="B24" s="27">
        <v>185</v>
      </c>
      <c r="C24" s="6"/>
      <c r="D24" s="6"/>
      <c r="E24" s="6"/>
      <c r="F24" s="6"/>
      <c r="G24" s="15">
        <v>135</v>
      </c>
      <c r="H24" s="15">
        <v>200</v>
      </c>
      <c r="I24" s="15">
        <v>463.68</v>
      </c>
      <c r="J24" s="6">
        <v>35.36</v>
      </c>
      <c r="L24" s="6"/>
      <c r="M24" s="6"/>
      <c r="N24" s="44">
        <f>SUM(B24:M24)</f>
        <v>1019.0400000000001</v>
      </c>
      <c r="O24" s="24"/>
      <c r="P24" s="24"/>
    </row>
    <row r="25" spans="1:16" x14ac:dyDescent="0.25">
      <c r="A25" s="16" t="s">
        <v>32</v>
      </c>
      <c r="B25" s="31">
        <f t="shared" ref="B25:M25" si="5">SUM(B15:B24)</f>
        <v>400.42</v>
      </c>
      <c r="C25" s="31">
        <f t="shared" si="5"/>
        <v>68.5</v>
      </c>
      <c r="D25" s="31">
        <f t="shared" si="5"/>
        <v>479.5</v>
      </c>
      <c r="E25" s="31">
        <f t="shared" si="5"/>
        <v>0</v>
      </c>
      <c r="F25" s="31">
        <f t="shared" si="5"/>
        <v>145.24</v>
      </c>
      <c r="G25" s="31">
        <f t="shared" si="5"/>
        <v>348.74</v>
      </c>
      <c r="H25" s="31">
        <f>SUM(H15:H24)</f>
        <v>272.62</v>
      </c>
      <c r="I25" s="31">
        <f>SUM(I15:I24)</f>
        <v>536.29999999999995</v>
      </c>
      <c r="J25" s="31">
        <f t="shared" si="5"/>
        <v>35.36</v>
      </c>
      <c r="K25" s="31">
        <f t="shared" si="5"/>
        <v>440.06</v>
      </c>
      <c r="L25" s="31">
        <f t="shared" si="5"/>
        <v>72.62</v>
      </c>
      <c r="M25" s="31">
        <f t="shared" si="5"/>
        <v>145.24</v>
      </c>
      <c r="N25" s="45">
        <f>SUM(B25:M25)</f>
        <v>2944.5999999999995</v>
      </c>
      <c r="O25" s="24"/>
      <c r="P25" s="24"/>
    </row>
    <row r="26" spans="1:16" x14ac:dyDescent="0.25">
      <c r="A26" s="32" t="s">
        <v>33</v>
      </c>
      <c r="B26" s="28">
        <f t="shared" ref="B26:G26" si="6">SUM(B13-B25)</f>
        <v>766.57999999999993</v>
      </c>
      <c r="C26" s="33">
        <f t="shared" si="6"/>
        <v>512</v>
      </c>
      <c r="D26" s="33">
        <f t="shared" si="6"/>
        <v>29.25</v>
      </c>
      <c r="E26" s="33">
        <f t="shared" si="6"/>
        <v>128</v>
      </c>
      <c r="F26" s="33">
        <f t="shared" si="6"/>
        <v>-30.240000000000009</v>
      </c>
      <c r="G26" s="33">
        <f t="shared" si="6"/>
        <v>-204.74</v>
      </c>
      <c r="H26" s="24"/>
      <c r="I26" s="24"/>
      <c r="J26" s="24"/>
      <c r="K26" s="24"/>
      <c r="L26" s="24"/>
      <c r="M26" s="24"/>
      <c r="N26" s="24"/>
      <c r="O26" s="24"/>
      <c r="P26" s="24"/>
    </row>
    <row r="27" spans="1:16" ht="15.75" thickBot="1" x14ac:dyDescent="0.3">
      <c r="N27" s="34" t="s">
        <v>34</v>
      </c>
      <c r="O27" s="48">
        <f>SUM(N13-N25)</f>
        <v>1101.6900000000005</v>
      </c>
      <c r="P27" s="24"/>
    </row>
    <row r="28" spans="1:16" ht="15.75" thickTop="1" x14ac:dyDescent="0.25">
      <c r="A28" s="32" t="s">
        <v>37</v>
      </c>
      <c r="B28" s="35">
        <v>2258.02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P28" s="24"/>
    </row>
    <row r="29" spans="1:16" ht="15.75" thickBot="1" x14ac:dyDescent="0.3">
      <c r="A29" s="32" t="s">
        <v>35</v>
      </c>
      <c r="B29" s="37">
        <f>SUM(B28+B13-B25)</f>
        <v>3024.6</v>
      </c>
      <c r="C29" s="38">
        <f t="shared" ref="C29:M29" si="7">SUM(B29+C13-C25)</f>
        <v>3536.6</v>
      </c>
      <c r="D29" s="38">
        <f t="shared" si="7"/>
        <v>3565.85</v>
      </c>
      <c r="E29" s="38">
        <f t="shared" si="7"/>
        <v>3693.85</v>
      </c>
      <c r="F29" s="38">
        <f t="shared" si="7"/>
        <v>3663.6099999999997</v>
      </c>
      <c r="G29" s="38">
        <f t="shared" si="7"/>
        <v>3458.87</v>
      </c>
      <c r="H29" s="38">
        <f t="shared" si="7"/>
        <v>3512.25</v>
      </c>
      <c r="I29" s="38">
        <f t="shared" si="7"/>
        <v>3140.3900000000003</v>
      </c>
      <c r="J29" s="38">
        <f t="shared" si="7"/>
        <v>3277.63</v>
      </c>
      <c r="K29" s="38">
        <f t="shared" si="7"/>
        <v>2961.57</v>
      </c>
      <c r="L29" s="38">
        <f t="shared" si="7"/>
        <v>3304.9500000000003</v>
      </c>
      <c r="M29" s="38">
        <f t="shared" si="7"/>
        <v>3359.71</v>
      </c>
      <c r="N29" s="24"/>
      <c r="O29" s="36"/>
      <c r="P29" s="36"/>
    </row>
    <row r="30" spans="1:16" ht="16.5" thickTop="1" thickBot="1" x14ac:dyDescent="0.3">
      <c r="N30" s="34" t="s">
        <v>36</v>
      </c>
      <c r="O30" s="39">
        <f>SUM(M29)</f>
        <v>3359.71</v>
      </c>
      <c r="P30" s="47">
        <v>45291</v>
      </c>
    </row>
    <row r="31" spans="1:16" ht="15.75" thickTop="1" x14ac:dyDescent="0.25"/>
    <row r="32" spans="1:16" x14ac:dyDescent="0.25">
      <c r="A32" s="49" t="s">
        <v>38</v>
      </c>
      <c r="B32" s="12">
        <v>3680.8</v>
      </c>
      <c r="C32" s="49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Teuwen</dc:creator>
  <cp:lastModifiedBy>John Teuwen</cp:lastModifiedBy>
  <dcterms:created xsi:type="dcterms:W3CDTF">2024-06-07T15:49:48Z</dcterms:created>
  <dcterms:modified xsi:type="dcterms:W3CDTF">2024-06-11T16:03:21Z</dcterms:modified>
</cp:coreProperties>
</file>